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<sst xmlns="http://schemas.openxmlformats.org/spreadsheetml/2006/main" count="24" uniqueCount="19">
  <si>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Επιτόκιο</t>
  </si>
  <si>
    <t>Καθαρό επιτόκιο</t>
  </si>
  <si>
    <t>Φόρος</t>
  </si>
  <si>
    <t>Υπόλοιπο δανείου σήμερα</t>
  </si>
  <si>
    <t>Σύνολο δανείου στην λήξη</t>
  </si>
  <si>
    <t>Χρόνια μέχρι την λήξη</t>
  </si>
  <si>
    <t>Ετήσιο επιτόκιο βάση  υπόλοιπου δανείου σήμερα</t>
  </si>
  <si>
    <t xml:space="preserve">Τελική κατάθεση με ετήσια κεφαλαιοποίηση τόκων </t>
  </si>
  <si>
    <t>Ετήσια έξοδα δανείου (π.χ. Ασφάλεια κατοικίας)</t>
  </si>
  <si>
    <t>Επιλογή 1: Κατάθεση κεφαλαίου και διατήρηση δανείου</t>
  </si>
  <si>
    <t>Επιλογή 2: Εξόφληση δανείου και κατάθεση δόσης</t>
  </si>
  <si>
    <t>Μηνιαία δόση δανείου</t>
  </si>
  <si>
    <t>Ποινή προεξόφλησης</t>
  </si>
  <si>
    <t>Τόκοι δανείου συνολικά</t>
  </si>
  <si>
    <t>Τόκοι δανείου ανά χρόνο</t>
  </si>
  <si>
    <t>Υπόλοιπο</t>
  </si>
  <si>
    <t>Διαφορά</t>
  </si>
  <si>
    <t>Πληθωρισμός</t>
  </si>
  <si>
    <t>Αξία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</si>
</sst>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"/>
    <numFmt numFmtId="168" formatCode="0.000"/>
    <numFmt numFmtId="169" formatCode="0.000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_-* #,##0.000\ &quot;€&quot;_-;\-* #,##0.000\ &quot;€&quot;_-;_-* &quot;-&quot;??\ &quot;€&quot;_-;_-@_-"/>
    <numFmt numFmtId="173" formatCode="_-* #,##0.0000\ &quot;€&quot;_-;\-* #,##0.0000\ &quot;€&quot;_-;_-* &quot;-&quot;??\ &quot;€&quot;_-;_-@_-"/>
    <numFmt numFmtId="174" formatCode="_-* #,##0.00000\ &quot;€&quot;_-;\-* #,##0.00000\ &quot;€&quot;_-;_-* &quot;-&quot;??\ &quot;€&quot;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1" fontId="0" fillId="2" borderId="6" xfId="17" applyNumberFormat="1" applyFill="1" applyBorder="1" applyAlignment="1">
      <alignment/>
    </xf>
    <xf numFmtId="171" fontId="0" fillId="2" borderId="7" xfId="17" applyNumberFormat="1" applyFill="1" applyBorder="1" applyAlignment="1">
      <alignment/>
    </xf>
    <xf numFmtId="171" fontId="0" fillId="0" borderId="1" xfId="17" applyNumberFormat="1" applyBorder="1" applyAlignment="1">
      <alignment/>
    </xf>
    <xf numFmtId="164" fontId="0" fillId="2" borderId="1" xfId="0" applyNumberFormat="1" applyFill="1" applyBorder="1" applyAlignment="1">
      <alignment/>
    </xf>
    <xf numFmtId="171" fontId="0" fillId="0" borderId="2" xfId="17" applyNumberFormat="1" applyBorder="1" applyAlignment="1">
      <alignment/>
    </xf>
    <xf numFmtId="0" fontId="0" fillId="2" borderId="7" xfId="0" applyFill="1" applyBorder="1" applyAlignment="1">
      <alignment/>
    </xf>
    <xf numFmtId="171" fontId="2" fillId="2" borderId="8" xfId="17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3" xfId="0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171" fontId="0" fillId="0" borderId="4" xfId="0" applyNumberFormat="1" applyBorder="1" applyAlignment="1">
      <alignment/>
    </xf>
    <xf numFmtId="171" fontId="2" fillId="0" borderId="7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71" fontId="2" fillId="0" borderId="7" xfId="17" applyNumberFormat="1" applyFon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0" fontId="2" fillId="0" borderId="10" xfId="0" applyFont="1" applyBorder="1" applyAlignment="1">
      <alignment/>
    </xf>
    <xf numFmtId="171" fontId="2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10" fontId="0" fillId="2" borderId="11" xfId="0" applyNumberFormat="1" applyFill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sig.gr/lang-el/forum/11/1150" TargetMode="External" /><Relationship Id="rId3" Type="http://schemas.openxmlformats.org/officeDocument/2006/relationships/hyperlink" Target="http://www.tsig.gr/lang-el/forum/11/11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38100</xdr:rowOff>
    </xdr:from>
    <xdr:to>
      <xdr:col>5</xdr:col>
      <xdr:colOff>895350</xdr:colOff>
      <xdr:row>5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762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1.57421875" style="0" customWidth="1"/>
    <col min="2" max="2" width="25.28125" style="0" customWidth="1"/>
    <col min="3" max="3" width="10.7109375" style="0" bestFit="1" customWidth="1"/>
    <col min="4" max="5" width="10.57421875" style="0" customWidth="1"/>
    <col min="6" max="6" width="26.421875" style="0" customWidth="1"/>
    <col min="7" max="7" width="1.7109375" style="0" customWidth="1"/>
    <col min="8" max="8" width="11.8515625" style="0" customWidth="1"/>
    <col min="9" max="9" width="6.28125" style="0" customWidth="1"/>
    <col min="10" max="10" width="6.140625" style="0" bestFit="1" customWidth="1"/>
    <col min="11" max="11" width="7.7109375" style="0" bestFit="1" customWidth="1"/>
    <col min="12" max="12" width="20.8515625" style="0" customWidth="1"/>
  </cols>
  <sheetData>
    <row r="1" ht="3" customHeight="1" thickBot="1"/>
    <row r="2" spans="2:3" ht="12.75">
      <c r="B2" s="9" t="s">
        <v>3</v>
      </c>
      <c r="C2" s="12">
        <v>49155</v>
      </c>
    </row>
    <row r="3" spans="2:3" ht="12.75">
      <c r="B3" s="10" t="s">
        <v>5</v>
      </c>
      <c r="C3" s="17">
        <v>20</v>
      </c>
    </row>
    <row r="4" spans="2:3" ht="12.75">
      <c r="B4" s="10" t="s">
        <v>11</v>
      </c>
      <c r="C4" s="13">
        <v>354.44</v>
      </c>
    </row>
    <row r="5" spans="2:3" ht="13.5" thickBot="1">
      <c r="B5" s="11" t="s">
        <v>4</v>
      </c>
      <c r="C5" s="18">
        <f>C4*C3*12</f>
        <v>85065.6</v>
      </c>
    </row>
    <row r="6" spans="2:8" ht="12.75">
      <c r="B6" s="8" t="s">
        <v>13</v>
      </c>
      <c r="C6" s="16">
        <f>C5-C2</f>
        <v>35910.600000000006</v>
      </c>
      <c r="H6" s="19"/>
    </row>
    <row r="7" spans="2:3" ht="12.75">
      <c r="B7" s="4" t="s">
        <v>14</v>
      </c>
      <c r="C7" s="14">
        <f>C6/C3</f>
        <v>1795.5300000000002</v>
      </c>
    </row>
    <row r="8" spans="2:4" ht="24.75" customHeight="1">
      <c r="B8" s="5" t="s">
        <v>6</v>
      </c>
      <c r="C8" s="7">
        <f>C7/C2</f>
        <v>0.03652792187976808</v>
      </c>
      <c r="D8" s="1"/>
    </row>
    <row r="9" ht="7.5" customHeight="1" thickBot="1"/>
    <row r="10" spans="2:8" ht="38.25">
      <c r="B10" s="20" t="s">
        <v>9</v>
      </c>
      <c r="C10" s="21" t="s">
        <v>0</v>
      </c>
      <c r="D10" s="21" t="s">
        <v>2</v>
      </c>
      <c r="E10" s="22" t="s">
        <v>1</v>
      </c>
      <c r="F10" s="23" t="s">
        <v>7</v>
      </c>
      <c r="G10" s="3"/>
      <c r="H10" s="32">
        <f>IF(F20&lt;0,"καλύτερη επιλογη","")</f>
      </c>
    </row>
    <row r="11" spans="2:7" ht="12.75">
      <c r="B11" s="24">
        <f>C2</f>
        <v>49155</v>
      </c>
      <c r="C11" s="15">
        <v>0.05</v>
      </c>
      <c r="D11" s="6">
        <v>0.1</v>
      </c>
      <c r="E11" s="7">
        <f>C11*(1-D11)</f>
        <v>0.045000000000000005</v>
      </c>
      <c r="F11" s="27">
        <f>FV(E11*0.9,C3,,-B11,0)</f>
        <v>108745.02348344214</v>
      </c>
      <c r="G11" s="2"/>
    </row>
    <row r="12" spans="2:7" ht="12.75">
      <c r="B12" s="35" t="s">
        <v>8</v>
      </c>
      <c r="C12" s="36"/>
      <c r="D12" s="36"/>
      <c r="E12" s="26">
        <v>150</v>
      </c>
      <c r="F12" s="28">
        <f>E12*C3</f>
        <v>3000</v>
      </c>
      <c r="G12" s="2"/>
    </row>
    <row r="13" spans="2:6" ht="12.75" customHeight="1" thickBot="1">
      <c r="B13" s="37" t="s">
        <v>15</v>
      </c>
      <c r="C13" s="38"/>
      <c r="D13" s="38"/>
      <c r="E13" s="38"/>
      <c r="F13" s="29">
        <f>F11-F12</f>
        <v>105745.02348344214</v>
      </c>
    </row>
    <row r="14" ht="15.75" customHeight="1" thickBot="1"/>
    <row r="15" spans="2:8" ht="26.25" customHeight="1">
      <c r="B15" s="20" t="s">
        <v>10</v>
      </c>
      <c r="C15" s="21" t="s">
        <v>0</v>
      </c>
      <c r="D15" s="21" t="s">
        <v>2</v>
      </c>
      <c r="E15" s="22" t="s">
        <v>1</v>
      </c>
      <c r="F15" s="23" t="s">
        <v>7</v>
      </c>
      <c r="H15" s="32" t="str">
        <f>IF(F20&gt;0,"καλύτερη επιλογη","")</f>
        <v>καλύτερη επιλογη</v>
      </c>
    </row>
    <row r="16" spans="2:6" ht="12.75">
      <c r="B16" s="24">
        <f>C4</f>
        <v>354.44</v>
      </c>
      <c r="C16" s="15">
        <v>0.05</v>
      </c>
      <c r="D16" s="6">
        <v>0.1</v>
      </c>
      <c r="E16" s="7">
        <f>C16*(1-D16)</f>
        <v>0.045000000000000005</v>
      </c>
      <c r="F16" s="25">
        <f>FV(E16,C3,-B16*12)</f>
        <v>133431.44505689843</v>
      </c>
    </row>
    <row r="17" spans="2:6" ht="12.75">
      <c r="B17" s="39" t="s">
        <v>12</v>
      </c>
      <c r="C17" s="40"/>
      <c r="D17" s="40"/>
      <c r="E17" s="41"/>
      <c r="F17" s="28"/>
    </row>
    <row r="18" spans="2:6" ht="13.5" thickBot="1">
      <c r="B18" s="37" t="s">
        <v>15</v>
      </c>
      <c r="C18" s="38"/>
      <c r="D18" s="38"/>
      <c r="E18" s="38"/>
      <c r="F18" s="29">
        <f>F16-F17</f>
        <v>133431.44505689843</v>
      </c>
    </row>
    <row r="19" ht="8.25" customHeight="1" thickBot="1"/>
    <row r="20" spans="5:6" ht="13.5" customHeight="1" thickBot="1">
      <c r="E20" s="30" t="s">
        <v>16</v>
      </c>
      <c r="F20" s="31">
        <f>F18-F13</f>
        <v>27686.42157345629</v>
      </c>
    </row>
    <row r="21" ht="9.75" customHeight="1" thickBot="1"/>
    <row r="22" spans="2:6" ht="13.5" thickBot="1">
      <c r="B22" s="33" t="s">
        <v>17</v>
      </c>
      <c r="C22" s="34">
        <v>0.055</v>
      </c>
      <c r="E22" s="30" t="s">
        <v>18</v>
      </c>
      <c r="F22" s="31">
        <f>FV(-C22*0.9,C3,,-F20,0)</f>
        <v>10030.19211703151</v>
      </c>
    </row>
  </sheetData>
  <mergeCells count="4">
    <mergeCell ref="B12:D12"/>
    <mergeCell ref="B18:E18"/>
    <mergeCell ref="B13:E13"/>
    <mergeCell ref="B17:E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Tsig.gr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Τσιγκούνης</dc:creator>
  <cp:keywords/>
  <dc:description/>
  <cp:lastModifiedBy>Aris</cp:lastModifiedBy>
  <dcterms:created xsi:type="dcterms:W3CDTF">2010-06-22T05:39:26Z</dcterms:created>
  <dcterms:modified xsi:type="dcterms:W3CDTF">2010-12-18T15:51:23Z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